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Y:\Assistant\Budget Letters\Outgoing 2024\Rollout\RFT Launch Request - Dekwaneh Warehouse - Split RFT\Dekwaneh WH - Construction - RFT Documents\Appendix 1\Dekwaneh WH - Electrical\"/>
    </mc:Choice>
  </mc:AlternateContent>
  <xr:revisionPtr revIDLastSave="0" documentId="13_ncr:1_{5ABCE7A2-4822-4379-B5DE-FDB353F30500}" xr6:coauthVersionLast="47" xr6:coauthVersionMax="47" xr10:uidLastSave="{00000000-0000-0000-0000-000000000000}"/>
  <bookViews>
    <workbookView xWindow="-120" yWindow="-120" windowWidth="29040" windowHeight="15840" activeTab="2"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Range'!$A$1:$M$14</definedName>
    <definedName name="_xlnm.Print_Area" localSheetId="1">'Technical Scoring'!$A$1:$Q$26</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C34" i="1"/>
  <c r="L9" i="1"/>
  <c r="L34" i="1" s="1"/>
  <c r="Q9" i="1" l="1"/>
  <c r="P9" i="1"/>
  <c r="O9" i="1"/>
  <c r="N9" i="1"/>
  <c r="N34" i="1" s="1"/>
  <c r="M9" i="1"/>
  <c r="M34" i="1" s="1"/>
  <c r="P34" i="1" l="1"/>
  <c r="O34" i="1"/>
  <c r="Q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<sst xmlns="http://schemas.openxmlformats.org/spreadsheetml/2006/main" count="92" uniqueCount="70">
  <si>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</si>
  <si>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</si>
  <si>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</si>
  <si>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</si>
  <si>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</si>
  <si>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</si>
  <si>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</si>
  <si>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</si>
  <si>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</si>
  <si>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</si>
  <si>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</si>
  <si>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</si>
  <si>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</si>
  <si>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</si>
  <si>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</si>
  <si>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</si>
  <si>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</si>
  <si>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</si>
  <si>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</si>
  <si>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</si>
  <si>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</si>
  <si>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</si>
  <si>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</si>
  <si>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</si>
  <si>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</si>
  <si>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</si>
  <si>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</si>
  <si>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</si>
  <si>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</si>
  <si>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</si>
  <si>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</si>
  <si>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</si>
  <si>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</si>
  <si>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</si>
  <si>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</si>
  <si>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</si>
  <si>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</si>
  <si>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</si>
  <si>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</si>
  <si>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</si>
  <si>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Total</t>
  </si>
  <si>
    <t>DEKWANEH WAREHOUSE - Solar</t>
  </si>
  <si>
    <t>PV Module</t>
  </si>
  <si>
    <t>Supply, install, connect, and operate with all material needed including supply, install &amp; connect the following: cable trays, clamps, accessories, supports &amp; labels suitable to be installed under the PV arrays.</t>
  </si>
  <si>
    <t>A01</t>
  </si>
  <si>
    <t>Solar Photovolataic module, Mono-chrystalline, half-cut, mon-crystalline, 600Wp, efficiency 22.21% @ STC, power tolerance 0~+3%, 0.4% annual degredation over 30 years, anti-reflection coating, frame made of anodised aluminum alloy, IP68.
similar to Jinko Tiger Neo N-Type</t>
  </si>
  <si>
    <t>PV Mounting Structure</t>
  </si>
  <si>
    <t>Supply and install Module mounting structure from hot galvanized steel profile foundation or Aluminium profile structures suitable to the dimension of selected PV modules and PV numbers, the mounting provides a fixed inclination of the modules same as the inclined roof with vertical supports, plates, screws, the structure profile includes bracing and double hot galvanized angles for dividers.</t>
  </si>
  <si>
    <t>A02</t>
  </si>
  <si>
    <t>The mounting structures and the foundations must be designed structurally to be suitable to withstand all static loads (weight of modules and working technician) and dynanic loads (wind load as per Lebanese Norm NL 137_2020 4th ed) that might occur according to site conditions. The mounting structure components are bonded together to guaranty potential equalization.</t>
  </si>
  <si>
    <t>Grid-Tie Solar Inverter</t>
  </si>
  <si>
    <t>Supply, install, connect, and operate DC/AC, Grid-Tie, 3-phase Solar Inverter with data communication unit with Ethernet connection. The inverter must be suited to any PV module configuration. The inverter unit shall be suitable for outdoor installations with IP66 with efficiency 98.7%, with ethernet and RS485 ports for remote monitoring, arc fault protection, DC surge protection, AC surge protection, anti-islanding protection, AC overcurrent protection, DC reverse polarity protection, PV-array string fault monitoring, residual current monitoring, and maximum total harmonic distortion &lt;3%.</t>
  </si>
  <si>
    <t>Grid Connection Standards: IEC 61727, VDE 0126-1-1
Safety standards: IEC 62109-1/-2, IEC 62116, IEC 60068, IEC 61683</t>
  </si>
  <si>
    <t>A03</t>
  </si>
  <si>
    <t>Solar Inverter 36KW, 3-phase, sine wave, Grid-Tie, similar to Huawei SUN2000-36KTL-M3</t>
  </si>
  <si>
    <t>Fuel Save Controller</t>
  </si>
  <si>
    <t xml:space="preserve">Supply, install, connect, and operate with all material needed including supply, install &amp; connect the following: cables, three (3) current transformer, enclosure, accessories, &amp; labels </t>
  </si>
  <si>
    <t>A04</t>
  </si>
  <si>
    <t>Fuel Save Controller to handle the power production from PV and genset to give the highest PV penetration and to ensure safe power production to support the load.
Similar to DEIF AGC-150</t>
  </si>
  <si>
    <t>Protections</t>
  </si>
  <si>
    <t>A05</t>
  </si>
  <si>
    <t xml:space="preserve">Surge Protection for PV Cables </t>
  </si>
  <si>
    <r>
      <t xml:space="preserve">Panel constructed of weather proof wall mounted metallic box, IP65, with key lockable door consisting of :
 - </t>
    </r>
    <r>
      <rPr>
        <u/>
        <sz val="11"/>
        <rFont val="Calibri"/>
        <family val="2"/>
        <scheme val="minor"/>
      </rPr>
      <t>Fuse holders</t>
    </r>
    <r>
      <rPr>
        <sz val="11"/>
        <rFont val="Calibri"/>
        <family val="2"/>
        <scheme val="minor"/>
      </rPr>
      <t>, touch-safe dead front, designed to hold 1000Vdc 10x38mm fuses, DIN rail mountable and easily removed with no additional fuse pullers or tools  according to IEC 60269-2, -4, and -6. Similar to DF (485153)</t>
    </r>
  </si>
  <si>
    <r>
      <t xml:space="preserve"> - </t>
    </r>
    <r>
      <rPr>
        <u/>
        <sz val="11"/>
        <rFont val="Calibri"/>
        <family val="2"/>
        <scheme val="minor"/>
      </rPr>
      <t>Fuse link</t>
    </r>
    <r>
      <rPr>
        <sz val="11"/>
        <rFont val="Calibri"/>
        <family val="2"/>
        <scheme val="minor"/>
      </rPr>
      <t>, rated 1000Vdc, 20A, Interrupting Current 30KA, according to UL 248-1, UL 248-19, IEC 60269-6, similar to DF (491635)</t>
    </r>
  </si>
  <si>
    <r>
      <t xml:space="preserve"> - </t>
    </r>
    <r>
      <rPr>
        <u/>
        <sz val="11"/>
        <rFont val="Calibri"/>
        <family val="2"/>
        <scheme val="minor"/>
      </rPr>
      <t>Surge Protection</t>
    </r>
    <r>
      <rPr>
        <sz val="11"/>
        <rFont val="Calibri"/>
        <family val="2"/>
        <scheme val="minor"/>
      </rPr>
      <t>: Modular and pluggable multipole arrester for use in photovoltaic systems up to 1000 V d.c. with three-step d.c. switching device, Fault indication with remote signalling contact, Type 2 SPD according to EN 61643-31. Total discharge current: 40 kA, Voltage protection level: &lt;= 4 kV
Similar to DEHN, Type: DG M YPV SCI 1000 FM, Part No. 952515</t>
    </r>
  </si>
  <si>
    <t>A06</t>
  </si>
  <si>
    <t>Cables FLEX/XLPE FLEX/XLPE FLEX 1.5/1.5 (1.8) kV DC, Cu, EN50618, IEC62930 similar to Liban Cable</t>
  </si>
  <si>
    <t>Technical Score</t>
  </si>
  <si>
    <t xml:space="preserve">Commercial Score </t>
  </si>
  <si>
    <t xml:space="preserve">Combined Score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</si>
</sst>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mmmm\-yy;@"/>
    <numFmt numFmtId="165" formatCode="0.0"/>
    <numFmt numFmtId="166" formatCode="0.0%"/>
  </numFmts>
  <fonts count="19">
    <font>
      <sz val="10"/>
      <name val="Arial"/>
    </font>
    <font>
      <sz val="11"/>
      <color theme="1"/>
      <name val="Calibri"/>
      <family val="2"/>
      <scheme val="minor"/>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sz val="11"/>
      <name val="Calibri"/>
      <family val="2"/>
    </font>
    <font>
      <i/>
      <sz val="10"/>
      <name val="Arial"/>
      <family val="2"/>
    </font>
    <font>
      <b/>
      <sz val="11"/>
      <color theme="1"/>
      <name val="Calibri"/>
      <family val="2"/>
      <scheme val="minor"/>
    </font>
    <font>
      <sz val="11"/>
      <name val="Calibri"/>
      <family val="2"/>
      <scheme val="minor"/>
    </font>
    <font>
      <b/>
      <sz val="11"/>
      <name val="Calibri"/>
      <family val="2"/>
      <scheme val="minor"/>
    </font>
    <font>
      <u/>
      <sz val="11"/>
      <name val="Calibri"/>
      <family val="2"/>
      <scheme val="minor"/>
    </font>
    <font>
      <b/>
      <i/>
      <sz val="12"/>
      <name val="Arial"/>
      <family val="2"/>
    </font>
    <font>
      <b/>
      <sz val="10"/>
      <color rgb="FF0000FF"/>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s>
  <cellStyleXfs count="5">
    <xf numFmtId="0" fontId="0" fillId="0" borderId="0"/>
    <xf numFmtId="0" fontId="4" fillId="0" borderId="0">
      <alignment vertical="center"/>
    </xf>
    <xf numFmtId="9" fontId="10" fillId="0" borderId="0" applyFont="0" applyFill="0" applyBorder="0" applyAlignment="0" applyProtection="0"/>
    <xf numFmtId="0" fontId="2" fillId="0" borderId="0"/>
    <xf numFmtId="0" fontId="2" fillId="0" borderId="0"/>
  </cellStyleXfs>
  <cellXfs count="57">
    <xf numFmtId="0" fontId="0" fillId="0" borderId="0" xfId="0"/>
    <xf numFmtId="0" fontId="2"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3" fillId="0" borderId="0" xfId="0" applyFont="1" applyAlignment="1">
      <alignment wrapText="1"/>
    </xf>
    <xf numFmtId="0" fontId="3" fillId="0" borderId="0" xfId="0" applyFont="1"/>
    <xf numFmtId="0" fontId="3" fillId="0" borderId="1" xfId="0" applyFont="1" applyBorder="1" applyAlignment="1">
      <alignment vertical="center" wrapText="1"/>
    </xf>
    <xf numFmtId="0" fontId="3" fillId="0" borderId="1" xfId="1" applyFont="1" applyBorder="1" applyAlignment="1">
      <alignment vertical="center" wrapText="1"/>
    </xf>
    <xf numFmtId="0" fontId="2" fillId="0" borderId="1" xfId="0" applyFont="1" applyBorder="1" applyAlignment="1">
      <alignment wrapText="1"/>
    </xf>
    <xf numFmtId="0" fontId="3" fillId="2" borderId="1" xfId="0" applyFont="1" applyFill="1" applyBorder="1" applyAlignment="1">
      <alignment vertical="center" wrapText="1"/>
    </xf>
    <xf numFmtId="0" fontId="7" fillId="0" borderId="0" xfId="0" applyFont="1" applyAlignment="1">
      <alignment wrapText="1"/>
    </xf>
    <xf numFmtId="0" fontId="8" fillId="0" borderId="0" xfId="0" applyFont="1" applyAlignment="1">
      <alignment horizontal="center" vertical="center" wrapText="1"/>
    </xf>
    <xf numFmtId="0" fontId="9" fillId="0" borderId="0" xfId="0" applyFont="1" applyAlignment="1">
      <alignment horizontal="left" wrapText="1"/>
    </xf>
    <xf numFmtId="164" fontId="5" fillId="0" borderId="0" xfId="0" applyNumberFormat="1" applyFont="1" applyAlignment="1">
      <alignment horizontal="left" wrapText="1"/>
    </xf>
    <xf numFmtId="0" fontId="5" fillId="0" borderId="1" xfId="0" applyFont="1" applyBorder="1" applyAlignment="1">
      <alignment horizontal="left" vertical="center" wrapText="1"/>
    </xf>
    <xf numFmtId="49" fontId="5" fillId="0" borderId="1" xfId="0" applyNumberFormat="1" applyFont="1" applyBorder="1" applyAlignment="1">
      <alignment horizontal="left" vertical="center" wrapText="1"/>
    </xf>
    <xf numFmtId="164" fontId="5" fillId="0" borderId="1" xfId="0" applyNumberFormat="1" applyFont="1" applyBorder="1" applyAlignment="1">
      <alignment horizontal="left" vertical="center" wrapText="1"/>
    </xf>
    <xf numFmtId="0" fontId="0" fillId="3" borderId="1" xfId="0" applyFill="1" applyBorder="1" applyAlignment="1">
      <alignment wrapText="1"/>
    </xf>
    <xf numFmtId="0" fontId="2" fillId="3" borderId="1" xfId="0" applyFont="1" applyFill="1" applyBorder="1" applyAlignment="1">
      <alignment wrapText="1"/>
    </xf>
    <xf numFmtId="0" fontId="12" fillId="3" borderId="0" xfId="0" applyFont="1" applyFill="1"/>
    <xf numFmtId="0" fontId="0" fillId="3" borderId="0" xfId="0" applyFill="1"/>
    <xf numFmtId="0" fontId="11" fillId="0" borderId="0" xfId="0" applyFont="1" applyAlignment="1">
      <alignment vertical="center"/>
    </xf>
    <xf numFmtId="0" fontId="3" fillId="4" borderId="0" xfId="0" applyFont="1" applyFill="1" applyAlignment="1">
      <alignment vertical="center" wrapText="1"/>
    </xf>
    <xf numFmtId="0" fontId="2" fillId="0" borderId="0" xfId="0" applyFont="1" applyAlignment="1">
      <alignment horizontal="left" vertical="center" wrapText="1"/>
    </xf>
    <xf numFmtId="0" fontId="2" fillId="0" borderId="0" xfId="0" applyFont="1" applyAlignment="1">
      <alignment vertical="center" wrapText="1"/>
    </xf>
    <xf numFmtId="165" fontId="0" fillId="0" borderId="0" xfId="3" applyNumberFormat="1" applyFont="1" applyAlignment="1">
      <alignment horizontal="center" vertical="top"/>
    </xf>
    <xf numFmtId="0" fontId="13" fillId="0" borderId="0" xfId="3" applyFont="1" applyAlignment="1">
      <alignment horizontal="left" vertical="top" wrapText="1"/>
    </xf>
    <xf numFmtId="0" fontId="0" fillId="0" borderId="0" xfId="3" applyFont="1" applyAlignment="1">
      <alignment horizontal="left" vertical="top" wrapText="1"/>
    </xf>
    <xf numFmtId="0" fontId="13" fillId="0" borderId="0" xfId="4" applyFont="1" applyAlignment="1">
      <alignment horizontal="left" vertical="top" wrapText="1"/>
    </xf>
    <xf numFmtId="0" fontId="1" fillId="0" borderId="0" xfId="4" applyFont="1" applyAlignment="1">
      <alignment horizontal="left" vertical="top" wrapText="1"/>
    </xf>
    <xf numFmtId="0" fontId="0" fillId="0" borderId="0" xfId="4" applyFont="1" applyAlignment="1">
      <alignment horizontal="left" vertical="top" wrapText="1"/>
    </xf>
    <xf numFmtId="0" fontId="14" fillId="0" borderId="0" xfId="3" applyFont="1" applyAlignment="1">
      <alignment horizontal="center" vertical="top"/>
    </xf>
    <xf numFmtId="0" fontId="14" fillId="0" borderId="0" xfId="3" applyFont="1" applyAlignment="1">
      <alignment horizontal="left" vertical="top" wrapText="1"/>
    </xf>
    <xf numFmtId="0" fontId="15" fillId="0" borderId="0" xfId="3" applyFont="1" applyAlignment="1">
      <alignment horizontal="left" vertical="top" wrapText="1"/>
    </xf>
    <xf numFmtId="0" fontId="14" fillId="0" borderId="0" xfId="4" applyFont="1" applyAlignment="1">
      <alignment horizontal="left" vertical="top"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166" fontId="0" fillId="0" borderId="1" xfId="2"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18" fillId="0" borderId="4" xfId="0" applyFont="1" applyBorder="1" applyAlignment="1">
      <alignment wrapText="1"/>
    </xf>
    <xf numFmtId="0" fontId="3" fillId="2" borderId="4" xfId="0" applyFont="1" applyFill="1" applyBorder="1" applyAlignment="1">
      <alignment horizontal="center" wrapText="1"/>
    </xf>
    <xf numFmtId="166" fontId="0" fillId="3" borderId="1" xfId="0" applyNumberFormat="1" applyFill="1" applyBorder="1" applyAlignment="1">
      <alignment wrapText="1"/>
    </xf>
    <xf numFmtId="0" fontId="7" fillId="0" borderId="1" xfId="0" applyFont="1" applyBorder="1" applyAlignment="1">
      <alignmen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7" fillId="0" borderId="0" xfId="0" applyFont="1" applyAlignment="1">
      <alignment horizontal="left" vertical="center" wrapText="1"/>
    </xf>
    <xf numFmtId="0" fontId="12" fillId="3" borderId="0" xfId="0" applyFont="1" applyFill="1" applyAlignment="1">
      <alignment horizontal="left" vertical="center" wrapText="1"/>
    </xf>
    <xf numFmtId="0" fontId="5" fillId="0" borderId="1" xfId="0" applyFont="1" applyBorder="1" applyAlignment="1">
      <alignment horizontal="left" wrapText="1"/>
    </xf>
    <xf numFmtId="0" fontId="5" fillId="0" borderId="1" xfId="0" applyFont="1" applyBorder="1" applyAlignment="1">
      <alignment horizontal="left"/>
    </xf>
    <xf numFmtId="49" fontId="5" fillId="0" borderId="2" xfId="0" applyNumberFormat="1" applyFont="1" applyBorder="1" applyAlignment="1">
      <alignment horizontal="left" wrapText="1"/>
    </xf>
    <xf numFmtId="49" fontId="5" fillId="0" borderId="3" xfId="0" applyNumberFormat="1" applyFont="1" applyBorder="1" applyAlignment="1">
      <alignment horizontal="left" wrapText="1"/>
    </xf>
    <xf numFmtId="164" fontId="5" fillId="0" borderId="2" xfId="0" applyNumberFormat="1" applyFont="1" applyBorder="1" applyAlignment="1">
      <alignment horizontal="left" wrapText="1"/>
    </xf>
    <xf numFmtId="164" fontId="5" fillId="0" borderId="3" xfId="0" applyNumberFormat="1" applyFont="1" applyBorder="1" applyAlignment="1">
      <alignment horizontal="left" wrapText="1"/>
    </xf>
    <xf numFmtId="0" fontId="9" fillId="0" borderId="1" xfId="0" applyFont="1" applyBorder="1" applyAlignment="1">
      <alignment horizontal="left" wrapText="1"/>
    </xf>
    <xf numFmtId="9" fontId="0" fillId="0" borderId="1" xfId="0" applyNumberFormat="1" applyBorder="1" applyAlignment="1">
      <alignment wrapText="1"/>
    </xf>
  </cellXfs>
  <cellStyles count="5">
    <cellStyle name="Normal" xfId="0" builtinId="0"/>
    <cellStyle name="Normal 2" xfId="3" xr:uid="{43CB8F06-B8B8-4783-836D-534DA1EC4B20}"/>
    <cellStyle name="Normal 2 3" xfId="4" xr:uid="{DE1FDDD3-CE33-4F9F-A014-F4C3B75FA036}"/>
    <cellStyle name="Normal_Sheet1" xfId="1" xr:uid="{00000000-0005-0000-0000-000001000000}"/>
    <cellStyle name="Percent" xfId="2" builtinId="5"/>
  </cellStyles>
  <dxfs count="37">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166" formatCode="0.0%"/>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6" formatCode="0.0%"/>
      <fill>
        <patternFill patternType="solid">
          <fgColor indexed="64"/>
          <bgColor theme="0"/>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FD498609-051D-4CD3-B696-FEBB5B9DBAA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34" totalsRowCount="1" headerRowDxfId="36" dataDxfId="35" tableBorderDxfId="34">
  <tableColumns count="17">
    <tableColumn id="1" xr3:uid="{935D4D58-6ACF-42C4-9522-1E5C75E6BDB3}" name="Article" totalsRowLabel="Total" dataDxfId="33" totalsRowDxfId="32" dataCellStyle="Normal 2"/>
    <tableColumn id="2" xr3:uid="{01DDA3CC-5837-4A11-A7B0-4F0316005F98}" name="Requirements" dataDxfId="31" totalsRowDxfId="30" dataCellStyle="Normal 2"/>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totalsRowLabel="Total" dataDxfId="13" totalsRowDxfId="12"/>
    <tableColumn id="12" xr3:uid="{786E446A-3E94-4802-BA68-E4ED88E48EAF}" name="Supplier 1_x000a_Final" totalsRowFunction="sum" dataDxfId="11" totalsRowDxfId="10"/>
    <tableColumn id="13" xr3:uid="{0947A5E0-6B84-48B6-A4DF-5199FA5989C6}" name="Supplier 2_x000a_Final" totalsRowFunction="sum" dataDxfId="9" totalsRowDxfId="8"/>
    <tableColumn id="14" xr3:uid="{1E550A89-4A8D-42CA-A092-D0C3CB97D6E4}" name="Supplier 3_x000a_Final" totalsRowFunction="sum" dataDxfId="7" totalsRowDxfId="6"/>
    <tableColumn id="15" xr3:uid="{DB417798-DA49-4652-93B0-EE10D3615EF0}" name="Supplier 4_x000a_Final" totalsRowFunction="sum" dataDxfId="5" totalsRowDxfId="4"/>
    <tableColumn id="16" xr3:uid="{FB31253B-7B77-4948-B251-2E6334F44EC3}" name="Supplier 5_x000a_Final" totalsRowFunction="sum" dataDxfId="3" totalsRowDxfId="2"/>
    <tableColumn id="17" xr3:uid="{BF075BF0-5A11-42A2-9DCE-3923C7BF85C5}" name="Supplier 6_x000a_Final" totalsRowFunction="sum" dataDxfId="1" totalsRowDxfId="0"/>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F15" sqref="F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44"/>
      <c r="B1" s="45" t="s">
        <v>34</v>
      </c>
      <c r="C1" s="45"/>
      <c r="D1" s="45"/>
      <c r="E1" s="45"/>
      <c r="F1" s="45"/>
      <c r="G1" s="45"/>
      <c r="H1" s="45"/>
      <c r="I1" s="45"/>
      <c r="J1" s="46" t="s">
        <v>24</v>
      </c>
      <c r="K1" s="46"/>
      <c r="L1" s="14" t="s">
        <v>36</v>
      </c>
    </row>
    <row r="2" spans="1:13" ht="16.5" customHeight="1">
      <c r="A2" s="44"/>
      <c r="B2" s="45"/>
      <c r="C2" s="45"/>
      <c r="D2" s="45"/>
      <c r="E2" s="45"/>
      <c r="F2" s="45"/>
      <c r="G2" s="45"/>
      <c r="H2" s="45"/>
      <c r="I2" s="45"/>
      <c r="J2" s="46" t="s">
        <v>25</v>
      </c>
      <c r="K2" s="46"/>
      <c r="L2" s="14" t="s">
        <v>35</v>
      </c>
    </row>
    <row r="3" spans="1:13" ht="16.5" customHeight="1">
      <c r="A3" s="44"/>
      <c r="B3" s="45"/>
      <c r="C3" s="45"/>
      <c r="D3" s="45"/>
      <c r="E3" s="45"/>
      <c r="F3" s="45"/>
      <c r="G3" s="45"/>
      <c r="H3" s="45"/>
      <c r="I3" s="45"/>
      <c r="J3" s="46" t="s">
        <v>26</v>
      </c>
      <c r="K3" s="46"/>
      <c r="L3" s="15" t="s">
        <v>39</v>
      </c>
    </row>
    <row r="4" spans="1:13" ht="16.5" customHeight="1">
      <c r="A4" s="44"/>
      <c r="B4" s="45"/>
      <c r="C4" s="45"/>
      <c r="D4" s="45"/>
      <c r="E4" s="45"/>
      <c r="F4" s="45"/>
      <c r="G4" s="45"/>
      <c r="H4" s="45"/>
      <c r="I4" s="45"/>
      <c r="J4" s="46" t="s">
        <v>27</v>
      </c>
      <c r="K4" s="46"/>
      <c r="L4" s="16">
        <v>45413</v>
      </c>
    </row>
    <row r="5" spans="1:13" ht="16.5" customHeight="1">
      <c r="A5" s="10"/>
      <c r="B5" s="11"/>
      <c r="C5" s="11"/>
      <c r="D5" s="11"/>
      <c r="E5" s="11"/>
      <c r="F5" s="11"/>
      <c r="G5" s="11"/>
      <c r="H5" s="11"/>
      <c r="I5" s="11"/>
      <c r="J5" s="12"/>
      <c r="K5" s="12"/>
      <c r="L5" s="13"/>
    </row>
    <row r="6" spans="1:13">
      <c r="A6" s="5" t="s">
        <v>28</v>
      </c>
    </row>
    <row r="7" spans="1:13" ht="15.75" customHeight="1">
      <c r="A7" s="5"/>
    </row>
    <row r="8" spans="1:13">
      <c r="A8" s="5" t="s">
        <v>31</v>
      </c>
    </row>
    <row r="9" spans="1:13">
      <c r="A9" s="5" t="s">
        <v>30</v>
      </c>
    </row>
    <row r="10" spans="1:13">
      <c r="A10" s="5" t="s">
        <v>29</v>
      </c>
    </row>
    <row r="11" spans="1:13">
      <c r="A11" s="5" t="s">
        <v>32</v>
      </c>
    </row>
    <row r="12" spans="1:13" ht="14.45" customHeight="1">
      <c r="A12" s="5" t="s">
        <v>33</v>
      </c>
    </row>
    <row r="16" spans="1:13">
      <c r="A16" s="19" t="s">
        <v>38</v>
      </c>
      <c r="B16" s="20"/>
      <c r="C16" s="20"/>
      <c r="D16" s="20"/>
      <c r="E16" s="20"/>
      <c r="F16" s="20"/>
      <c r="G16" s="20"/>
      <c r="H16" s="20"/>
      <c r="I16" s="20"/>
      <c r="J16" s="20"/>
      <c r="K16" s="20"/>
      <c r="L16" s="20"/>
      <c r="M16" s="20"/>
    </row>
    <row r="18" spans="1:1" ht="15">
      <c r="A18" s="21"/>
    </row>
  </sheetData>
  <mergeCells count="6">
    <mergeCell ref="A1:A4"/>
    <mergeCell ref="B1:I4"/>
    <mergeCell ref="J1:K1"/>
    <mergeCell ref="J2:K2"/>
    <mergeCell ref="J3:K3"/>
    <mergeCell ref="J4:K4"/>
  </mergeCells>
  <phoneticPr fontId="5"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3"/>
  <sheetViews>
    <sheetView showGridLines="0" showWhiteSpace="0" zoomScale="80" zoomScaleNormal="80" workbookViewId="0">
      <selection activeCell="C18" sqref="C18"/>
    </sheetView>
  </sheetViews>
  <sheetFormatPr defaultColWidth="13.85546875" defaultRowHeight="12.75"/>
  <cols>
    <col min="1" max="1" width="14.140625" style="3" customWidth="1"/>
    <col min="2" max="2" width="55.85546875" style="3" customWidth="1"/>
    <col min="3" max="3" width="8.85546875" style="3" customWidth="1"/>
    <col min="4" max="4" width="18.5703125" style="3" customWidth="1"/>
    <col min="5" max="10" width="9.7109375" style="3" bestFit="1" customWidth="1"/>
    <col min="11" max="11" width="8.7109375" style="3" bestFit="1" customWidth="1"/>
    <col min="12" max="13" width="11.28515625" style="3" customWidth="1"/>
    <col min="14" max="15" width="10.85546875" style="3" customWidth="1"/>
    <col min="16" max="17" width="10.5703125" style="3" customWidth="1"/>
    <col min="18" max="16384" width="13.85546875" style="3"/>
  </cols>
  <sheetData>
    <row r="1" spans="1:17" ht="16.5" customHeight="1">
      <c r="A1" s="44"/>
      <c r="B1" s="45" t="s">
        <v>34</v>
      </c>
      <c r="C1" s="45"/>
      <c r="D1" s="45"/>
      <c r="E1" s="45"/>
      <c r="F1" s="45"/>
      <c r="G1" s="45"/>
      <c r="H1" s="45"/>
      <c r="I1" s="45"/>
      <c r="J1" s="45"/>
      <c r="K1" s="45"/>
      <c r="L1" s="45"/>
      <c r="M1" s="45"/>
      <c r="N1" s="55" t="s">
        <v>24</v>
      </c>
      <c r="O1" s="55"/>
      <c r="P1" s="49" t="s">
        <v>36</v>
      </c>
      <c r="Q1" s="49"/>
    </row>
    <row r="2" spans="1:17" ht="16.5" customHeight="1">
      <c r="A2" s="44"/>
      <c r="B2" s="45"/>
      <c r="C2" s="45"/>
      <c r="D2" s="45"/>
      <c r="E2" s="45"/>
      <c r="F2" s="45"/>
      <c r="G2" s="45"/>
      <c r="H2" s="45"/>
      <c r="I2" s="45"/>
      <c r="J2" s="45"/>
      <c r="K2" s="45"/>
      <c r="L2" s="45"/>
      <c r="M2" s="45"/>
      <c r="N2" s="55" t="s">
        <v>25</v>
      </c>
      <c r="O2" s="55"/>
      <c r="P2" s="49" t="s">
        <v>35</v>
      </c>
      <c r="Q2" s="50"/>
    </row>
    <row r="3" spans="1:17" ht="16.5" customHeight="1">
      <c r="A3" s="44"/>
      <c r="B3" s="45"/>
      <c r="C3" s="45"/>
      <c r="D3" s="45"/>
      <c r="E3" s="45"/>
      <c r="F3" s="45"/>
      <c r="G3" s="45"/>
      <c r="H3" s="45"/>
      <c r="I3" s="45"/>
      <c r="J3" s="45"/>
      <c r="K3" s="45"/>
      <c r="L3" s="45"/>
      <c r="M3" s="45"/>
      <c r="N3" s="55" t="s">
        <v>26</v>
      </c>
      <c r="O3" s="55"/>
      <c r="P3" s="51" t="s">
        <v>39</v>
      </c>
      <c r="Q3" s="52" t="s">
        <v>39</v>
      </c>
    </row>
    <row r="4" spans="1:17" ht="16.5" customHeight="1">
      <c r="A4" s="44"/>
      <c r="B4" s="45"/>
      <c r="C4" s="45"/>
      <c r="D4" s="45"/>
      <c r="E4" s="45"/>
      <c r="F4" s="45"/>
      <c r="G4" s="45"/>
      <c r="H4" s="45"/>
      <c r="I4" s="45"/>
      <c r="J4" s="45"/>
      <c r="K4" s="45"/>
      <c r="L4" s="45"/>
      <c r="M4" s="45"/>
      <c r="N4" s="55" t="s">
        <v>27</v>
      </c>
      <c r="O4" s="55"/>
      <c r="P4" s="53">
        <v>45413</v>
      </c>
      <c r="Q4" s="54">
        <v>45413</v>
      </c>
    </row>
    <row r="5" spans="1:17" ht="16.5" customHeight="1"/>
    <row r="6" spans="1:17" ht="28.5" customHeight="1">
      <c r="A6" s="9" t="s">
        <v>16</v>
      </c>
      <c r="B6" s="6" t="s">
        <v>41</v>
      </c>
      <c r="D6" s="48" t="s">
        <v>37</v>
      </c>
      <c r="E6" s="48"/>
      <c r="F6" s="48"/>
      <c r="G6" s="48"/>
      <c r="H6" s="48"/>
      <c r="I6" s="48"/>
      <c r="J6" s="48"/>
      <c r="K6" s="48"/>
      <c r="L6" s="48"/>
      <c r="M6" s="48"/>
      <c r="N6" s="48"/>
      <c r="O6" s="48"/>
      <c r="P6" s="48"/>
      <c r="Q6" s="48"/>
    </row>
    <row r="7" spans="1:17">
      <c r="E7" s="4"/>
      <c r="F7" s="4"/>
      <c r="G7" s="4"/>
      <c r="H7" s="4"/>
      <c r="I7" s="4"/>
      <c r="J7" s="4"/>
    </row>
    <row r="8" spans="1:17" ht="25.5">
      <c r="A8" s="22" t="s">
        <v>0</v>
      </c>
      <c r="B8" s="22" t="s">
        <v>23</v>
      </c>
      <c r="C8" s="35" t="s">
        <v>2</v>
      </c>
      <c r="D8" s="36" t="s">
        <v>15</v>
      </c>
      <c r="E8" s="36" t="s">
        <v>3</v>
      </c>
      <c r="F8" s="36" t="s">
        <v>4</v>
      </c>
      <c r="G8" s="36" t="s">
        <v>5</v>
      </c>
      <c r="H8" s="36" t="s">
        <v>6</v>
      </c>
      <c r="I8" s="36" t="s">
        <v>7</v>
      </c>
      <c r="J8" s="36" t="s">
        <v>8</v>
      </c>
      <c r="K8" s="36" t="s">
        <v>1</v>
      </c>
      <c r="L8" s="37" t="s">
        <v>9</v>
      </c>
      <c r="M8" s="37" t="s">
        <v>10</v>
      </c>
      <c r="N8" s="37" t="s">
        <v>11</v>
      </c>
      <c r="O8" s="37" t="s">
        <v>12</v>
      </c>
      <c r="P8" s="37" t="s">
        <v>13</v>
      </c>
      <c r="Q8" s="37" t="s">
        <v>14</v>
      </c>
    </row>
    <row r="9" spans="1:17" ht="15">
      <c r="A9" s="25"/>
      <c r="B9" s="26" t="s">
        <v>42</v>
      </c>
      <c r="C9" s="38"/>
      <c r="D9" s="7"/>
      <c r="E9" s="2"/>
      <c r="F9" s="2"/>
      <c r="G9" s="2"/>
      <c r="H9" s="2"/>
      <c r="I9" s="2"/>
      <c r="J9" s="2"/>
      <c r="K9" s="2"/>
      <c r="L9" s="18">
        <f t="shared" ref="L9" si="0">E9*C9</f>
        <v>0</v>
      </c>
      <c r="M9" s="8">
        <f>C9*F9</f>
        <v>0</v>
      </c>
      <c r="N9" s="8">
        <f>G9*C9</f>
        <v>0</v>
      </c>
      <c r="O9" s="8">
        <f>H9*C9</f>
        <v>0</v>
      </c>
      <c r="P9" s="8">
        <f>I9*C9</f>
        <v>0</v>
      </c>
      <c r="Q9" s="8">
        <f>J9*C9</f>
        <v>0</v>
      </c>
    </row>
    <row r="10" spans="1:17" ht="51">
      <c r="A10" s="25"/>
      <c r="B10" s="27" t="s">
        <v>43</v>
      </c>
      <c r="C10" s="38">
        <v>0.1</v>
      </c>
      <c r="D10" s="1"/>
      <c r="E10" s="2"/>
      <c r="F10" s="2"/>
      <c r="G10" s="2"/>
      <c r="H10" s="2"/>
      <c r="I10" s="2"/>
      <c r="J10" s="2"/>
      <c r="K10" s="2"/>
      <c r="L10" s="18"/>
      <c r="M10" s="8"/>
      <c r="N10" s="8"/>
      <c r="O10" s="8"/>
      <c r="P10" s="8"/>
      <c r="Q10" s="8"/>
    </row>
    <row r="11" spans="1:17" ht="63.75">
      <c r="A11" s="25" t="s">
        <v>44</v>
      </c>
      <c r="B11" s="27" t="s">
        <v>45</v>
      </c>
      <c r="C11" s="38">
        <v>0.2</v>
      </c>
      <c r="D11" s="1"/>
      <c r="E11" s="17"/>
      <c r="F11" s="2"/>
      <c r="G11" s="2"/>
      <c r="H11" s="2"/>
      <c r="I11" s="2"/>
      <c r="J11" s="2"/>
      <c r="K11" s="2"/>
      <c r="L11" s="18"/>
      <c r="M11" s="8"/>
      <c r="N11" s="8"/>
      <c r="O11" s="8"/>
      <c r="P11" s="8"/>
      <c r="Q11" s="8"/>
    </row>
    <row r="12" spans="1:17">
      <c r="A12" s="25"/>
      <c r="B12" s="27"/>
      <c r="C12" s="38"/>
      <c r="D12" s="1"/>
      <c r="E12" s="17"/>
      <c r="F12" s="2"/>
      <c r="G12" s="2"/>
      <c r="H12" s="2"/>
      <c r="I12" s="2"/>
      <c r="J12" s="2"/>
      <c r="K12" s="2"/>
      <c r="L12" s="18"/>
      <c r="M12" s="8"/>
      <c r="N12" s="8"/>
      <c r="O12" s="8"/>
      <c r="P12" s="8"/>
      <c r="Q12" s="8"/>
    </row>
    <row r="13" spans="1:17" ht="15">
      <c r="A13" s="25"/>
      <c r="B13" s="28" t="s">
        <v>46</v>
      </c>
      <c r="C13" s="38"/>
      <c r="D13" s="8"/>
      <c r="E13" s="17"/>
      <c r="F13" s="2"/>
      <c r="G13" s="2"/>
      <c r="H13" s="2"/>
      <c r="I13" s="2"/>
      <c r="J13" s="2"/>
      <c r="K13" s="2"/>
      <c r="L13" s="18"/>
      <c r="M13" s="8"/>
      <c r="N13" s="8"/>
      <c r="O13" s="8"/>
      <c r="P13" s="8"/>
      <c r="Q13" s="8"/>
    </row>
    <row r="14" spans="1:17" ht="105">
      <c r="A14" s="25"/>
      <c r="B14" s="29" t="s">
        <v>47</v>
      </c>
      <c r="C14" s="38">
        <v>0.02</v>
      </c>
      <c r="D14" s="1"/>
      <c r="E14" s="17"/>
      <c r="F14" s="2"/>
      <c r="G14" s="2"/>
      <c r="H14" s="2"/>
      <c r="I14" s="2"/>
      <c r="J14" s="2"/>
      <c r="K14" s="2"/>
      <c r="L14" s="18"/>
      <c r="M14" s="8"/>
      <c r="N14" s="8"/>
      <c r="O14" s="8"/>
      <c r="P14" s="8"/>
      <c r="Q14" s="8"/>
    </row>
    <row r="15" spans="1:17" ht="105">
      <c r="A15" s="25" t="s">
        <v>48</v>
      </c>
      <c r="B15" s="29" t="s">
        <v>49</v>
      </c>
      <c r="C15" s="38">
        <v>0.02</v>
      </c>
      <c r="D15" s="1"/>
      <c r="E15" s="17"/>
      <c r="F15" s="2"/>
      <c r="G15" s="2"/>
      <c r="H15" s="2"/>
      <c r="I15" s="2"/>
      <c r="J15" s="2"/>
      <c r="K15" s="2"/>
      <c r="L15" s="18"/>
      <c r="M15" s="8"/>
      <c r="N15" s="8"/>
      <c r="O15" s="8"/>
      <c r="P15" s="8"/>
      <c r="Q15" s="8"/>
    </row>
    <row r="16" spans="1:17">
      <c r="A16" s="25"/>
      <c r="B16" s="30"/>
      <c r="C16" s="38"/>
      <c r="D16" s="1"/>
      <c r="E16" s="17"/>
      <c r="F16" s="2"/>
      <c r="G16" s="2"/>
      <c r="H16" s="2"/>
      <c r="I16" s="2"/>
      <c r="J16" s="2"/>
      <c r="K16" s="2"/>
      <c r="L16" s="18"/>
      <c r="M16" s="8"/>
      <c r="N16" s="8"/>
      <c r="O16" s="8"/>
      <c r="P16" s="8"/>
      <c r="Q16" s="8"/>
    </row>
    <row r="17" spans="1:17">
      <c r="A17" s="25"/>
      <c r="B17" s="27"/>
      <c r="C17" s="38"/>
      <c r="D17" s="8"/>
      <c r="E17" s="17"/>
      <c r="F17" s="2"/>
      <c r="G17" s="2"/>
      <c r="H17" s="2"/>
      <c r="I17" s="2"/>
      <c r="J17" s="2"/>
      <c r="K17" s="2"/>
      <c r="L17" s="18"/>
      <c r="M17" s="8"/>
      <c r="N17" s="8"/>
      <c r="O17" s="8"/>
      <c r="P17" s="8"/>
      <c r="Q17" s="8"/>
    </row>
    <row r="18" spans="1:17" ht="15">
      <c r="A18" s="25"/>
      <c r="B18" s="26" t="s">
        <v>50</v>
      </c>
      <c r="C18" s="38"/>
      <c r="D18" s="1"/>
      <c r="E18" s="17"/>
      <c r="F18" s="2"/>
      <c r="G18" s="2"/>
      <c r="H18" s="2"/>
      <c r="I18" s="2"/>
      <c r="J18" s="2"/>
      <c r="K18" s="2"/>
      <c r="L18" s="18"/>
      <c r="M18" s="8"/>
      <c r="N18" s="8"/>
      <c r="O18" s="8"/>
      <c r="P18" s="8"/>
      <c r="Q18" s="8"/>
    </row>
    <row r="19" spans="1:17" ht="127.5">
      <c r="A19" s="25"/>
      <c r="B19" s="27" t="s">
        <v>51</v>
      </c>
      <c r="C19" s="38">
        <v>0.25</v>
      </c>
      <c r="D19" s="1"/>
      <c r="E19" s="17"/>
      <c r="F19" s="2"/>
      <c r="G19" s="2"/>
      <c r="H19" s="2"/>
      <c r="I19" s="2"/>
      <c r="J19" s="2"/>
      <c r="K19" s="2"/>
      <c r="L19" s="18"/>
      <c r="M19" s="8"/>
      <c r="N19" s="8"/>
      <c r="O19" s="8"/>
      <c r="P19" s="8"/>
      <c r="Q19" s="8"/>
    </row>
    <row r="20" spans="1:17" ht="38.25">
      <c r="A20" s="25"/>
      <c r="B20" s="27" t="s">
        <v>52</v>
      </c>
      <c r="C20" s="38">
        <v>0.15</v>
      </c>
      <c r="D20" s="1"/>
      <c r="E20" s="17"/>
      <c r="F20" s="2"/>
      <c r="G20" s="2"/>
      <c r="H20" s="2"/>
      <c r="I20" s="2"/>
      <c r="J20" s="2"/>
      <c r="K20" s="2"/>
      <c r="L20" s="18"/>
      <c r="M20" s="8"/>
      <c r="N20" s="8"/>
      <c r="O20" s="8"/>
      <c r="P20" s="8"/>
      <c r="Q20" s="8"/>
    </row>
    <row r="21" spans="1:17" ht="30">
      <c r="A21" s="25" t="s">
        <v>53</v>
      </c>
      <c r="B21" s="26" t="s">
        <v>54</v>
      </c>
      <c r="C21" s="38"/>
      <c r="D21" s="1"/>
      <c r="E21" s="17"/>
      <c r="F21" s="2"/>
      <c r="G21" s="2"/>
      <c r="H21" s="2"/>
      <c r="I21" s="2"/>
      <c r="J21" s="2"/>
      <c r="K21" s="2"/>
      <c r="L21" s="18"/>
      <c r="M21" s="8"/>
      <c r="N21" s="8"/>
      <c r="O21" s="8"/>
      <c r="P21" s="8"/>
      <c r="Q21" s="8"/>
    </row>
    <row r="22" spans="1:17" ht="15">
      <c r="A22" s="31"/>
      <c r="B22" s="32"/>
      <c r="C22" s="38"/>
      <c r="D22" s="1"/>
      <c r="E22" s="17"/>
      <c r="F22" s="2"/>
      <c r="G22" s="2"/>
      <c r="H22" s="2"/>
      <c r="I22" s="2"/>
      <c r="J22" s="2"/>
      <c r="K22" s="2"/>
      <c r="L22" s="18"/>
      <c r="M22" s="8"/>
      <c r="N22" s="8"/>
      <c r="O22" s="8"/>
      <c r="P22" s="8"/>
      <c r="Q22" s="8"/>
    </row>
    <row r="23" spans="1:17" ht="15">
      <c r="A23" s="31"/>
      <c r="B23" s="33" t="s">
        <v>55</v>
      </c>
      <c r="C23" s="38"/>
      <c r="D23" s="1"/>
      <c r="E23" s="17"/>
      <c r="F23" s="2"/>
      <c r="G23" s="2"/>
      <c r="H23" s="2"/>
      <c r="I23" s="2"/>
      <c r="J23" s="2"/>
      <c r="K23" s="2"/>
      <c r="L23" s="18"/>
      <c r="M23" s="8"/>
      <c r="N23" s="8"/>
      <c r="O23" s="8"/>
      <c r="P23" s="8"/>
      <c r="Q23" s="8"/>
    </row>
    <row r="24" spans="1:17" ht="60">
      <c r="A24" s="31"/>
      <c r="B24" s="32" t="s">
        <v>56</v>
      </c>
      <c r="C24" s="38">
        <v>0.05</v>
      </c>
      <c r="D24" s="1"/>
      <c r="E24" s="17"/>
      <c r="F24" s="2"/>
      <c r="G24" s="2"/>
      <c r="H24" s="2"/>
      <c r="I24" s="2"/>
      <c r="J24" s="2"/>
      <c r="K24" s="2"/>
      <c r="L24" s="18"/>
      <c r="M24" s="8"/>
      <c r="N24" s="8"/>
      <c r="O24" s="8"/>
      <c r="P24" s="8"/>
      <c r="Q24" s="8"/>
    </row>
    <row r="25" spans="1:17" ht="60">
      <c r="A25" s="31" t="s">
        <v>57</v>
      </c>
      <c r="B25" s="32" t="s">
        <v>58</v>
      </c>
      <c r="C25" s="38">
        <v>0.05</v>
      </c>
      <c r="D25" s="1"/>
      <c r="E25" s="17"/>
      <c r="F25" s="2"/>
      <c r="G25" s="2"/>
      <c r="H25" s="2"/>
      <c r="I25" s="2"/>
      <c r="J25" s="2"/>
      <c r="K25" s="2"/>
      <c r="L25" s="18"/>
      <c r="M25" s="8"/>
      <c r="N25" s="8"/>
      <c r="O25" s="8"/>
      <c r="P25" s="8"/>
      <c r="Q25" s="8"/>
    </row>
    <row r="26" spans="1:17" ht="15">
      <c r="A26" s="31"/>
      <c r="B26" s="32"/>
      <c r="C26" s="38"/>
      <c r="D26" s="1"/>
      <c r="E26" s="17"/>
      <c r="F26" s="2"/>
      <c r="G26" s="2"/>
      <c r="H26" s="2"/>
      <c r="I26" s="2"/>
      <c r="J26" s="2"/>
      <c r="K26" s="2"/>
      <c r="L26" s="18"/>
      <c r="M26" s="8"/>
      <c r="N26" s="8"/>
      <c r="O26" s="8"/>
      <c r="P26" s="8"/>
      <c r="Q26" s="8"/>
    </row>
    <row r="27" spans="1:17" ht="15">
      <c r="A27" s="31"/>
      <c r="B27" s="33" t="s">
        <v>59</v>
      </c>
      <c r="C27" s="38"/>
      <c r="D27" s="1"/>
      <c r="E27" s="17"/>
      <c r="F27" s="2"/>
      <c r="G27" s="2"/>
      <c r="H27" s="2"/>
      <c r="I27" s="2"/>
      <c r="J27" s="2"/>
      <c r="K27" s="2"/>
      <c r="L27" s="18"/>
      <c r="M27" s="8"/>
      <c r="N27" s="8"/>
      <c r="O27" s="8"/>
      <c r="P27" s="8"/>
      <c r="Q27" s="8"/>
    </row>
    <row r="28" spans="1:17" ht="15">
      <c r="A28" s="31" t="s">
        <v>60</v>
      </c>
      <c r="B28" s="32" t="s">
        <v>61</v>
      </c>
      <c r="C28" s="38">
        <v>0.01</v>
      </c>
      <c r="D28" s="1"/>
      <c r="E28" s="17"/>
      <c r="F28" s="2"/>
      <c r="G28" s="2"/>
      <c r="H28" s="2"/>
      <c r="I28" s="2"/>
      <c r="J28" s="2"/>
      <c r="K28" s="2"/>
      <c r="L28" s="18"/>
      <c r="M28" s="8"/>
      <c r="N28" s="8"/>
      <c r="O28" s="8"/>
      <c r="P28" s="8"/>
      <c r="Q28" s="8"/>
    </row>
    <row r="29" spans="1:17" ht="90">
      <c r="A29" s="31"/>
      <c r="B29" s="29" t="s">
        <v>62</v>
      </c>
      <c r="C29" s="38">
        <v>0.04</v>
      </c>
      <c r="D29" s="1"/>
      <c r="E29" s="17"/>
      <c r="F29" s="2"/>
      <c r="G29" s="2"/>
      <c r="H29" s="2"/>
      <c r="I29" s="2"/>
      <c r="J29" s="2"/>
      <c r="K29" s="2"/>
      <c r="L29" s="18"/>
      <c r="M29" s="8"/>
      <c r="N29" s="8"/>
      <c r="O29" s="8"/>
      <c r="P29" s="8"/>
      <c r="Q29" s="8"/>
    </row>
    <row r="30" spans="1:17" ht="45">
      <c r="A30" s="31"/>
      <c r="B30" s="34" t="s">
        <v>63</v>
      </c>
      <c r="C30" s="38">
        <v>0.04</v>
      </c>
      <c r="D30" s="1"/>
      <c r="E30" s="17"/>
      <c r="F30" s="2"/>
      <c r="G30" s="2"/>
      <c r="H30" s="2"/>
      <c r="I30" s="2"/>
      <c r="J30" s="2"/>
      <c r="K30" s="2"/>
      <c r="L30" s="18"/>
      <c r="M30" s="8"/>
      <c r="N30" s="8"/>
      <c r="O30" s="8"/>
      <c r="P30" s="8"/>
      <c r="Q30" s="8"/>
    </row>
    <row r="31" spans="1:17" ht="120">
      <c r="A31" s="31"/>
      <c r="B31" s="34" t="s">
        <v>64</v>
      </c>
      <c r="C31" s="38">
        <v>0.04</v>
      </c>
      <c r="D31" s="1"/>
      <c r="E31" s="17"/>
      <c r="F31" s="2"/>
      <c r="G31" s="2"/>
      <c r="H31" s="2"/>
      <c r="I31" s="2"/>
      <c r="J31" s="2"/>
      <c r="K31" s="2"/>
      <c r="L31" s="18"/>
      <c r="M31" s="8"/>
      <c r="N31" s="8"/>
      <c r="O31" s="8"/>
      <c r="P31" s="8"/>
      <c r="Q31" s="8"/>
    </row>
    <row r="32" spans="1:17" ht="15">
      <c r="A32" s="31"/>
      <c r="B32" s="29"/>
      <c r="C32" s="38"/>
      <c r="D32" s="1"/>
      <c r="E32" s="17"/>
      <c r="F32" s="2"/>
      <c r="G32" s="2"/>
      <c r="H32" s="2"/>
      <c r="I32" s="2"/>
      <c r="J32" s="2"/>
      <c r="K32" s="2"/>
      <c r="L32" s="18"/>
      <c r="M32" s="8"/>
      <c r="N32" s="8"/>
      <c r="O32" s="8"/>
      <c r="P32" s="8"/>
      <c r="Q32" s="8"/>
    </row>
    <row r="33" spans="1:17" ht="30.75" thickBot="1">
      <c r="A33" s="31" t="s">
        <v>65</v>
      </c>
      <c r="B33" s="32" t="s">
        <v>66</v>
      </c>
      <c r="C33" s="38">
        <v>0.03</v>
      </c>
      <c r="D33" s="1"/>
      <c r="E33" s="17"/>
      <c r="F33" s="2"/>
      <c r="G33" s="2"/>
      <c r="H33" s="2"/>
      <c r="I33" s="2"/>
      <c r="J33" s="2"/>
      <c r="K33" s="2"/>
      <c r="L33" s="18"/>
      <c r="M33" s="8"/>
      <c r="N33" s="8"/>
      <c r="O33" s="8"/>
      <c r="P33" s="8"/>
      <c r="Q33" s="8"/>
    </row>
    <row r="34" spans="1:17" ht="13.5" thickBot="1">
      <c r="A34" s="23" t="s">
        <v>40</v>
      </c>
      <c r="B34" s="24"/>
      <c r="C34" s="43">
        <f>SUBTOTAL(109,Table1[Weight])</f>
        <v>1.0000000000000002</v>
      </c>
      <c r="D34" s="39"/>
      <c r="E34" s="17"/>
      <c r="F34" s="2"/>
      <c r="G34" s="2"/>
      <c r="H34" s="2"/>
      <c r="I34" s="2"/>
      <c r="J34" s="2"/>
      <c r="K34" s="40" t="s">
        <v>40</v>
      </c>
      <c r="L34" s="41">
        <f>SUBTOTAL(109,Table1[Supplier 1
Final])</f>
        <v>0</v>
      </c>
      <c r="M34" s="41">
        <f>SUBTOTAL(109,Table1[Supplier 2
Final])</f>
        <v>0</v>
      </c>
      <c r="N34" s="41">
        <f>SUBTOTAL(109,Table1[Supplier 3
Final])</f>
        <v>0</v>
      </c>
      <c r="O34" s="41">
        <f>SUBTOTAL(109,Table1[Supplier 4
Final])</f>
        <v>0</v>
      </c>
      <c r="P34" s="41">
        <f>SUBTOTAL(109,Table1[Supplier 5
Final])</f>
        <v>0</v>
      </c>
      <c r="Q34" s="41">
        <f>SUBTOTAL(109,Table1[Supplier 6
Final])</f>
        <v>0</v>
      </c>
    </row>
    <row r="35" spans="1:17" ht="26.25" thickBot="1">
      <c r="L35" s="42" t="s">
        <v>17</v>
      </c>
      <c r="M35" s="42" t="s">
        <v>18</v>
      </c>
      <c r="N35" s="42" t="s">
        <v>19</v>
      </c>
      <c r="O35" s="42" t="s">
        <v>20</v>
      </c>
      <c r="P35" s="42" t="s">
        <v>21</v>
      </c>
      <c r="Q35" s="42" t="s">
        <v>22</v>
      </c>
    </row>
    <row r="41" spans="1:17">
      <c r="A41" s="47" t="s">
        <v>37</v>
      </c>
      <c r="B41" s="47"/>
      <c r="C41" s="47"/>
      <c r="D41" s="47"/>
      <c r="E41" s="47"/>
      <c r="F41" s="47"/>
    </row>
    <row r="42" spans="1:17">
      <c r="A42" s="47"/>
      <c r="B42" s="47"/>
      <c r="C42" s="47"/>
      <c r="D42" s="47"/>
      <c r="E42" s="47"/>
      <c r="F42" s="47"/>
    </row>
    <row r="43" spans="1:17">
      <c r="A43" s="47"/>
      <c r="B43" s="47"/>
      <c r="C43" s="47"/>
      <c r="D43" s="47"/>
      <c r="E43" s="47"/>
      <c r="F43" s="47"/>
    </row>
  </sheetData>
  <mergeCells count="12">
    <mergeCell ref="A41:F43"/>
    <mergeCell ref="D6:Q6"/>
    <mergeCell ref="P1:Q1"/>
    <mergeCell ref="P2:Q2"/>
    <mergeCell ref="P3:Q3"/>
    <mergeCell ref="P4:Q4"/>
    <mergeCell ref="A1:A4"/>
    <mergeCell ref="N1:O1"/>
    <mergeCell ref="N2:O2"/>
    <mergeCell ref="N3:O3"/>
    <mergeCell ref="N4:O4"/>
    <mergeCell ref="B1:M4"/>
  </mergeCells>
  <phoneticPr fontId="5"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008CA-CE07-41B8-B9CB-9AEA69996703}">
  <dimension ref="A1:Q13"/>
  <sheetViews>
    <sheetView tabSelected="1" showWhiteSpace="0" zoomScaleNormal="100" workbookViewId="0">
      <selection activeCell="B16" sqref="B16"/>
    </sheetView>
  </sheetViews>
  <sheetFormatPr defaultColWidth="13.85546875" defaultRowHeight="12.75"/>
  <cols>
    <col min="1" max="1" width="14.140625" style="3" customWidth="1"/>
    <col min="2" max="2" width="98"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44"/>
      <c r="B1" s="45" t="s">
        <v>34</v>
      </c>
      <c r="C1" s="45"/>
      <c r="D1" s="45"/>
      <c r="E1" s="45"/>
      <c r="F1" s="45"/>
      <c r="G1" s="45"/>
      <c r="H1" s="45"/>
      <c r="I1" s="45"/>
      <c r="J1" s="45"/>
      <c r="K1" s="45"/>
      <c r="L1" s="45"/>
      <c r="M1" s="45"/>
      <c r="N1" s="55" t="s">
        <v>24</v>
      </c>
      <c r="O1" s="55"/>
      <c r="P1" s="49" t="s">
        <v>36</v>
      </c>
      <c r="Q1" s="49"/>
    </row>
    <row r="2" spans="1:17" ht="16.5" customHeight="1">
      <c r="A2" s="44"/>
      <c r="B2" s="45"/>
      <c r="C2" s="45"/>
      <c r="D2" s="45"/>
      <c r="E2" s="45"/>
      <c r="F2" s="45"/>
      <c r="G2" s="45"/>
      <c r="H2" s="45"/>
      <c r="I2" s="45"/>
      <c r="J2" s="45"/>
      <c r="K2" s="45"/>
      <c r="L2" s="45"/>
      <c r="M2" s="45"/>
      <c r="N2" s="55" t="s">
        <v>25</v>
      </c>
      <c r="O2" s="55"/>
      <c r="P2" s="49" t="s">
        <v>35</v>
      </c>
      <c r="Q2" s="50"/>
    </row>
    <row r="3" spans="1:17" ht="16.5" customHeight="1">
      <c r="A3" s="44"/>
      <c r="B3" s="45"/>
      <c r="C3" s="45"/>
      <c r="D3" s="45"/>
      <c r="E3" s="45"/>
      <c r="F3" s="45"/>
      <c r="G3" s="45"/>
      <c r="H3" s="45"/>
      <c r="I3" s="45"/>
      <c r="J3" s="45"/>
      <c r="K3" s="45"/>
      <c r="L3" s="45"/>
      <c r="M3" s="45"/>
      <c r="N3" s="55" t="s">
        <v>26</v>
      </c>
      <c r="O3" s="55"/>
      <c r="P3" s="51" t="s">
        <v>39</v>
      </c>
      <c r="Q3" s="52" t="s">
        <v>39</v>
      </c>
    </row>
    <row r="4" spans="1:17" ht="16.5" customHeight="1">
      <c r="A4" s="44"/>
      <c r="B4" s="45"/>
      <c r="C4" s="45"/>
      <c r="D4" s="45"/>
      <c r="E4" s="45"/>
      <c r="F4" s="45"/>
      <c r="G4" s="45"/>
      <c r="H4" s="45"/>
      <c r="I4" s="45"/>
      <c r="J4" s="45"/>
      <c r="K4" s="45"/>
      <c r="L4" s="45"/>
      <c r="M4" s="45"/>
      <c r="N4" s="55" t="s">
        <v>27</v>
      </c>
      <c r="O4" s="55"/>
      <c r="P4" s="53">
        <v>45413</v>
      </c>
      <c r="Q4" s="54">
        <v>45413</v>
      </c>
    </row>
    <row r="5" spans="1:17" ht="16.5" customHeight="1"/>
    <row r="6" spans="1:17" ht="28.5" customHeight="1">
      <c r="A6" s="9" t="s">
        <v>16</v>
      </c>
      <c r="B6" s="6" t="s">
        <v>41</v>
      </c>
      <c r="E6" s="4"/>
      <c r="F6" s="4"/>
      <c r="G6" s="4"/>
      <c r="H6" s="4"/>
      <c r="I6" s="4"/>
      <c r="J6" s="4"/>
    </row>
    <row r="7" spans="1:17">
      <c r="E7" s="4"/>
      <c r="F7" s="4"/>
      <c r="G7" s="4"/>
      <c r="H7" s="4"/>
      <c r="I7" s="4"/>
      <c r="J7" s="4"/>
    </row>
    <row r="11" spans="1:17">
      <c r="B11" s="2" t="s">
        <v>67</v>
      </c>
      <c r="C11" s="56">
        <v>0.4</v>
      </c>
    </row>
    <row r="12" spans="1:17">
      <c r="B12" s="2" t="s">
        <v>68</v>
      </c>
      <c r="C12" s="56">
        <v>0.6</v>
      </c>
    </row>
    <row r="13" spans="1:17">
      <c r="B13" s="2" t="s">
        <v>69</v>
      </c>
      <c r="C13" s="56">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2024-10-08T07:57:43Z</dcterms:modified>
</cp:coreProperties>
</file>